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45621"/>
</workbook>
</file>

<file path=xl/calcChain.xml><?xml version="1.0" encoding="utf-8"?>
<calcChain xmlns="http://schemas.openxmlformats.org/spreadsheetml/2006/main">
  <c r="G100" i="1" l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2" i="1"/>
  <c r="G80" i="1"/>
  <c r="G77" i="1"/>
  <c r="G76" i="1"/>
  <c r="G75" i="1"/>
  <c r="G74" i="1"/>
  <c r="G71" i="1"/>
  <c r="G70" i="1"/>
  <c r="G66" i="1"/>
  <c r="G62" i="1"/>
  <c r="G61" i="1"/>
  <c r="G59" i="1"/>
  <c r="G57" i="1"/>
  <c r="G56" i="1"/>
  <c r="G54" i="1"/>
  <c r="G53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2" i="1"/>
  <c r="G31" i="1"/>
  <c r="G30" i="1"/>
  <c r="G29" i="1"/>
  <c r="G28" i="1"/>
  <c r="G27" i="1"/>
  <c r="G26" i="1"/>
  <c r="G24" i="1"/>
  <c r="G23" i="1"/>
  <c r="G22" i="1"/>
  <c r="G19" i="1"/>
  <c r="G14" i="1"/>
  <c r="G12" i="1"/>
  <c r="G11" i="1"/>
  <c r="G10" i="1"/>
  <c r="G8" i="1"/>
  <c r="G7" i="1"/>
  <c r="G6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G83" i="1" s="1"/>
  <c r="F82" i="1"/>
  <c r="F81" i="1"/>
  <c r="G81" i="1" s="1"/>
  <c r="F80" i="1"/>
  <c r="F79" i="1"/>
  <c r="G79" i="1" s="1"/>
  <c r="F77" i="1"/>
  <c r="F76" i="1"/>
  <c r="F75" i="1"/>
  <c r="F74" i="1"/>
  <c r="F73" i="1"/>
  <c r="G73" i="1" s="1"/>
  <c r="F71" i="1"/>
  <c r="F70" i="1"/>
  <c r="F69" i="1"/>
  <c r="G69" i="1" s="1"/>
  <c r="F68" i="1"/>
  <c r="G68" i="1" s="1"/>
  <c r="F67" i="1"/>
  <c r="G67" i="1" s="1"/>
  <c r="F66" i="1"/>
  <c r="F65" i="1"/>
  <c r="G65" i="1" s="1"/>
  <c r="F64" i="1"/>
  <c r="G64" i="1" s="1"/>
  <c r="F62" i="1"/>
  <c r="F61" i="1"/>
  <c r="F60" i="1"/>
  <c r="G60" i="1" s="1"/>
  <c r="F59" i="1"/>
  <c r="F58" i="1"/>
  <c r="G58" i="1" s="1"/>
  <c r="F57" i="1"/>
  <c r="F56" i="1"/>
  <c r="F54" i="1"/>
  <c r="F53" i="1"/>
  <c r="F52" i="1"/>
  <c r="F51" i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G34" i="1" s="1"/>
  <c r="F32" i="1"/>
  <c r="F31" i="1"/>
  <c r="F30" i="1"/>
  <c r="F29" i="1"/>
  <c r="F28" i="1"/>
  <c r="F27" i="1"/>
  <c r="F26" i="1"/>
  <c r="F25" i="1"/>
  <c r="G25" i="1" s="1"/>
  <c r="F24" i="1"/>
  <c r="F23" i="1"/>
  <c r="F22" i="1"/>
  <c r="F20" i="1"/>
  <c r="G20" i="1" s="1"/>
  <c r="F19" i="1"/>
  <c r="F18" i="1"/>
  <c r="G18" i="1" s="1"/>
  <c r="F17" i="1"/>
  <c r="G17" i="1" s="1"/>
  <c r="F16" i="1"/>
  <c r="G16" i="1" s="1"/>
  <c r="F15" i="1"/>
  <c r="G15" i="1" s="1"/>
  <c r="F14" i="1"/>
  <c r="F12" i="1"/>
  <c r="F11" i="1"/>
  <c r="F10" i="1"/>
  <c r="F9" i="1"/>
  <c r="G9" i="1" s="1"/>
  <c r="F8" i="1"/>
  <c r="F7" i="1"/>
  <c r="F6" i="1"/>
  <c r="E97" i="1"/>
  <c r="E91" i="1"/>
  <c r="E84" i="1"/>
  <c r="E78" i="1"/>
  <c r="E72" i="1"/>
  <c r="E63" i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F5" i="1" s="1"/>
  <c r="G5" i="1" s="1"/>
  <c r="C97" i="1"/>
  <c r="C91" i="1"/>
  <c r="C84" i="1"/>
  <c r="C78" i="1"/>
  <c r="C72" i="1"/>
  <c r="C63" i="1"/>
  <c r="C55" i="1"/>
  <c r="C49" i="1"/>
  <c r="C44" i="1"/>
  <c r="C38" i="1"/>
  <c r="C35" i="1"/>
  <c r="C33" i="1"/>
  <c r="F33" i="1" s="1"/>
  <c r="G33" i="1" s="1"/>
  <c r="C27" i="1"/>
  <c r="C21" i="1"/>
  <c r="C13" i="1"/>
  <c r="C5" i="1"/>
  <c r="F78" i="1" l="1"/>
  <c r="G78" i="1" s="1"/>
  <c r="F72" i="1"/>
  <c r="G72" i="1" s="1"/>
  <c r="E43" i="1"/>
  <c r="D43" i="1"/>
  <c r="C43" i="1"/>
  <c r="C3" i="1" s="1"/>
  <c r="F63" i="1"/>
  <c r="G63" i="1" s="1"/>
  <c r="F55" i="1"/>
  <c r="G55" i="1" s="1"/>
  <c r="F21" i="1"/>
  <c r="G21" i="1" s="1"/>
  <c r="F13" i="1"/>
  <c r="G13" i="1" s="1"/>
  <c r="E4" i="1"/>
  <c r="D4" i="1"/>
  <c r="C4" i="1"/>
  <c r="E3" i="1" l="1"/>
  <c r="D3" i="1"/>
  <c r="F43" i="1"/>
  <c r="G43" i="1" s="1"/>
  <c r="F4" i="1"/>
  <c r="G4" i="1" s="1"/>
  <c r="F3" i="1" l="1"/>
  <c r="G3" i="1" s="1"/>
</calcChain>
</file>

<file path=xl/sharedStrings.xml><?xml version="1.0" encoding="utf-8"?>
<sst xmlns="http://schemas.openxmlformats.org/spreadsheetml/2006/main" count="125" uniqueCount="123">
  <si>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</si>
  <si>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</si>
  <si>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</si>
  <si>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</si>
  <si>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</si>
  <si>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</si>
  <si>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</si>
  <si>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</si>
  <si>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</si>
  <si>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</si>
  <si>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</si>
  <si>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</si>
  <si>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</si>
  <si>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</si>
  <si>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</si>
  <si>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</si>
  <si>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</si>
  <si>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</si>
  <si>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</si>
  <si>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</si>
  <si>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</si>
  <si>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</si>
  <si>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</si>
  <si>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</si>
  <si>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</si>
  <si>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</si>
  <si>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</si>
  <si>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</si>
  <si>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</si>
  <si>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</si>
  <si>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</si>
  <si>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</si>
  <si>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</si>
  <si>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</si>
  <si>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</si>
  <si>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</si>
  <si>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</si>
  <si>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</si>
  <si>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</si>
  <si>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</si>
  <si>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</si>
  <si>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</si>
  <si>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</si>
  <si>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</si>
  <si>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</si>
  <si>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</si>
  <si>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</si>
  <si>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</si>
  <si>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</si>
  <si>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</si>
  <si>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</si>
  <si>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</si>
  <si>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</si>
  <si>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</si>
  <si>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</si>
  <si>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</si>
  <si>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</si>
  <si>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</si>
  <si>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</si>
  <si>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</si>
  <si>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</si>
  <si>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</si>
  <si>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</si>
  <si>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</si>
  <si>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</si>
  <si>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</si>
  <si>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</si>
  <si>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</si>
  <si>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</si>
  <si>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</si>
  <si>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</si>
  <si>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</si>
  <si>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</si>
  <si>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</si>
  <si>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</si>
  <si>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</si>
  <si>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</si>
  <si>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</si>
  <si>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</si>
  <si>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</si>
  <si>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</si>
  <si>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</si>
  <si>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</si>
  <si>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</si>
  <si>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</si>
  <si>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</si>
  <si>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</si>
  <si>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</si>
  <si>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</si>
  <si>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</si>
  <si>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</si>
  <si>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</si>
  <si>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</si>
  <si>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</si>
  <si>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</si>
  <si>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</si>
  <si>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</si>
  <si>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</si>
  <si>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</si>
  <si>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</si>
  <si>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</si>
  <si>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</si>
  <si>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</si>
  <si>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</si>
  <si>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</si>
  <si>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</si>
  <si>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</si>
  <si>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</si>
  <si>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</si>
  <si>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</si>
  <si>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</si>
  <si>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</si>
  <si>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</si>
  <si>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</si>
  <si>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</si>
  <si>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</si>
  <si>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</si>
  <si>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</si>
  <si>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</si>
  <si>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</si>
  <si>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</si>
  <si>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</si>
  <si>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JUNTA MUNICIPAL DE AGUA POTABLE Y ALCANTARILLADO DE SAN FELIPE, GTO.
DEL 1 DE ENERO AL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</si>
</sst>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40" t="s">
        <v>122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114</v>
      </c>
      <c r="E2" s="24" t="s">
        <v>115</v>
      </c>
      <c r="F2" s="24" t="s">
        <v>116</v>
      </c>
      <c r="G2" s="24" t="s">
        <v>117</v>
      </c>
    </row>
    <row r="3" spans="1:7" x14ac:dyDescent="0.2">
      <c r="A3" s="1">
        <v>1000</v>
      </c>
      <c r="B3" s="2" t="s">
        <v>3</v>
      </c>
      <c r="C3" s="3">
        <f>SUM(C4+C43)</f>
        <v>61059696.710000008</v>
      </c>
      <c r="D3" s="3">
        <f>SUM(D4+D43)</f>
        <v>72645466.140000015</v>
      </c>
      <c r="E3" s="3">
        <f>SUM(E4+E43)</f>
        <v>67239272.820000008</v>
      </c>
      <c r="F3" s="3">
        <f>C3+D3-E3</f>
        <v>66465890.030000016</v>
      </c>
      <c r="G3" s="4">
        <f>F3-C3</f>
        <v>5406193.3200000077</v>
      </c>
    </row>
    <row r="4" spans="1:7" x14ac:dyDescent="0.2">
      <c r="A4" s="5">
        <v>1100</v>
      </c>
      <c r="B4" s="6" t="s">
        <v>4</v>
      </c>
      <c r="C4" s="7">
        <f>SUM(C5+C13+C21+C27+C33+C35+C38)</f>
        <v>36670723.850000009</v>
      </c>
      <c r="D4" s="7">
        <f>SUM(D5+D13+D21+D27+D33+D35+D38)</f>
        <v>69930916.660000011</v>
      </c>
      <c r="E4" s="7">
        <f>SUM(E5+E13+E21+E27+E33+E35+E38)</f>
        <v>67065738.230000004</v>
      </c>
      <c r="F4" s="7">
        <f t="shared" ref="F4:F67" si="0">C4+D4-E4</f>
        <v>39535902.280000016</v>
      </c>
      <c r="G4" s="8">
        <f t="shared" ref="G4:G67" si="1">F4-C4</f>
        <v>2865178.4300000072</v>
      </c>
    </row>
    <row r="5" spans="1:7" x14ac:dyDescent="0.2">
      <c r="A5" s="5">
        <v>1110</v>
      </c>
      <c r="B5" s="6" t="s">
        <v>5</v>
      </c>
      <c r="C5" s="7">
        <f>SUM(C6:C12)</f>
        <v>14964733.940000001</v>
      </c>
      <c r="D5" s="7">
        <f>SUM(D6:D12)</f>
        <v>35503802.759999998</v>
      </c>
      <c r="E5" s="7">
        <f>SUM(E6:E12)</f>
        <v>34345626.5</v>
      </c>
      <c r="F5" s="7">
        <f t="shared" si="0"/>
        <v>16122910.200000003</v>
      </c>
      <c r="G5" s="8">
        <f t="shared" si="1"/>
        <v>1158176.2600000016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0</v>
      </c>
      <c r="D7" s="10">
        <v>0</v>
      </c>
      <c r="E7" s="10">
        <v>0</v>
      </c>
      <c r="F7" s="10">
        <f t="shared" si="0"/>
        <v>0</v>
      </c>
      <c r="G7" s="11">
        <f t="shared" si="1"/>
        <v>0</v>
      </c>
    </row>
    <row r="8" spans="1:7" x14ac:dyDescent="0.2">
      <c r="A8" s="9">
        <v>1113</v>
      </c>
      <c r="B8" s="26" t="s">
        <v>8</v>
      </c>
      <c r="C8" s="10">
        <v>13965158.060000001</v>
      </c>
      <c r="D8" s="10">
        <v>35477993.140000001</v>
      </c>
      <c r="E8" s="10">
        <v>34345626.5</v>
      </c>
      <c r="F8" s="10">
        <f t="shared" si="0"/>
        <v>15097524.700000003</v>
      </c>
      <c r="G8" s="11">
        <f t="shared" si="1"/>
        <v>1132366.6400000025</v>
      </c>
    </row>
    <row r="9" spans="1:7" x14ac:dyDescent="0.2">
      <c r="A9" s="9">
        <v>1114</v>
      </c>
      <c r="B9" s="26" t="s">
        <v>9</v>
      </c>
      <c r="C9" s="10">
        <v>999575.88</v>
      </c>
      <c r="D9" s="10">
        <v>25809.62</v>
      </c>
      <c r="E9" s="10">
        <v>0</v>
      </c>
      <c r="F9" s="10">
        <f t="shared" si="0"/>
        <v>1025385.5</v>
      </c>
      <c r="G9" s="11">
        <f t="shared" si="1"/>
        <v>25809.619999999995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20794530.210000001</v>
      </c>
      <c r="D13" s="7">
        <f>SUM(D14:D20)</f>
        <v>31748324.32</v>
      </c>
      <c r="E13" s="7">
        <f>SUM(E14:E20)</f>
        <v>30395572.510000002</v>
      </c>
      <c r="F13" s="7">
        <f t="shared" si="0"/>
        <v>22147282.02</v>
      </c>
      <c r="G13" s="8">
        <f t="shared" si="1"/>
        <v>1352751.8099999987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5136.04</v>
      </c>
      <c r="D15" s="10">
        <v>17520.96</v>
      </c>
      <c r="E15" s="10">
        <v>17612.080000000002</v>
      </c>
      <c r="F15" s="10">
        <f t="shared" si="0"/>
        <v>5044.9199999999983</v>
      </c>
      <c r="G15" s="11">
        <f t="shared" si="1"/>
        <v>-91.12000000000171</v>
      </c>
    </row>
    <row r="16" spans="1:7" x14ac:dyDescent="0.2">
      <c r="A16" s="9">
        <v>1123</v>
      </c>
      <c r="B16" s="26" t="s">
        <v>15</v>
      </c>
      <c r="C16" s="10">
        <v>58768.1</v>
      </c>
      <c r="D16" s="10">
        <v>575114.89</v>
      </c>
      <c r="E16" s="10">
        <v>585800.43000000005</v>
      </c>
      <c r="F16" s="10">
        <f t="shared" si="0"/>
        <v>48082.559999999939</v>
      </c>
      <c r="G16" s="11">
        <f t="shared" si="1"/>
        <v>-10685.540000000059</v>
      </c>
    </row>
    <row r="17" spans="1:7" x14ac:dyDescent="0.2">
      <c r="A17" s="9">
        <v>1124</v>
      </c>
      <c r="B17" s="26" t="s">
        <v>16</v>
      </c>
      <c r="C17" s="10">
        <v>11227663.57</v>
      </c>
      <c r="D17" s="10">
        <v>2197427.09</v>
      </c>
      <c r="E17" s="10">
        <v>1847883.72</v>
      </c>
      <c r="F17" s="10">
        <f t="shared" si="0"/>
        <v>11577206.939999999</v>
      </c>
      <c r="G17" s="11">
        <f t="shared" si="1"/>
        <v>349543.36999999918</v>
      </c>
    </row>
    <row r="18" spans="1:7" x14ac:dyDescent="0.2">
      <c r="A18" s="9">
        <v>1125</v>
      </c>
      <c r="B18" s="26" t="s">
        <v>94</v>
      </c>
      <c r="C18" s="10">
        <v>0</v>
      </c>
      <c r="D18" s="10">
        <v>25000</v>
      </c>
      <c r="E18" s="10">
        <v>25000</v>
      </c>
      <c r="F18" s="10">
        <f t="shared" si="0"/>
        <v>0</v>
      </c>
      <c r="G18" s="11">
        <f t="shared" si="1"/>
        <v>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9502962.5</v>
      </c>
      <c r="D20" s="10">
        <v>28933261.379999999</v>
      </c>
      <c r="E20" s="10">
        <v>27919276.280000001</v>
      </c>
      <c r="F20" s="10">
        <f t="shared" si="0"/>
        <v>10516947.599999994</v>
      </c>
      <c r="G20" s="11">
        <f t="shared" si="1"/>
        <v>1013985.099999994</v>
      </c>
    </row>
    <row r="21" spans="1:7" x14ac:dyDescent="0.2">
      <c r="A21" s="5">
        <v>1130</v>
      </c>
      <c r="B21" s="27" t="s">
        <v>19</v>
      </c>
      <c r="C21" s="7">
        <f>SUM(C22:C26)</f>
        <v>0</v>
      </c>
      <c r="D21" s="7">
        <f>SUM(D22:D26)</f>
        <v>902409.79</v>
      </c>
      <c r="E21" s="7">
        <f>SUM(E22:E26)</f>
        <v>692410.23</v>
      </c>
      <c r="F21" s="7">
        <f t="shared" si="0"/>
        <v>209999.56000000006</v>
      </c>
      <c r="G21" s="8">
        <f t="shared" si="1"/>
        <v>209999.56000000006</v>
      </c>
    </row>
    <row r="22" spans="1:7" x14ac:dyDescent="0.2">
      <c r="A22" s="9">
        <v>1131</v>
      </c>
      <c r="B22" s="26" t="s">
        <v>20</v>
      </c>
      <c r="C22" s="10">
        <v>0</v>
      </c>
      <c r="D22" s="10">
        <v>0</v>
      </c>
      <c r="E22" s="10">
        <v>0</v>
      </c>
      <c r="F22" s="10">
        <f t="shared" si="0"/>
        <v>0</v>
      </c>
      <c r="G22" s="11">
        <f t="shared" si="1"/>
        <v>0</v>
      </c>
    </row>
    <row r="23" spans="1:7" x14ac:dyDescent="0.2">
      <c r="A23" s="9">
        <v>1132</v>
      </c>
      <c r="B23" s="26" t="s">
        <v>21</v>
      </c>
      <c r="C23" s="10">
        <v>0</v>
      </c>
      <c r="D23" s="10">
        <v>0</v>
      </c>
      <c r="E23" s="10">
        <v>0</v>
      </c>
      <c r="F23" s="10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0</v>
      </c>
      <c r="D25" s="10">
        <v>902409.79</v>
      </c>
      <c r="E25" s="10">
        <v>692410.23</v>
      </c>
      <c r="F25" s="10">
        <f t="shared" si="0"/>
        <v>209999.56000000006</v>
      </c>
      <c r="G25" s="11">
        <f t="shared" si="1"/>
        <v>209999.56000000006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911459.7</v>
      </c>
      <c r="D33" s="7">
        <f>SUM(D34)</f>
        <v>1776379.79</v>
      </c>
      <c r="E33" s="7">
        <f>SUM(E34)</f>
        <v>1632128.99</v>
      </c>
      <c r="F33" s="7">
        <f t="shared" si="0"/>
        <v>1055710.5000000002</v>
      </c>
      <c r="G33" s="8">
        <f t="shared" si="1"/>
        <v>144250.80000000028</v>
      </c>
    </row>
    <row r="34" spans="1:7" x14ac:dyDescent="0.2">
      <c r="A34" s="9">
        <v>1151</v>
      </c>
      <c r="B34" s="26" t="s">
        <v>32</v>
      </c>
      <c r="C34" s="13">
        <v>911459.7</v>
      </c>
      <c r="D34" s="13">
        <v>1776379.79</v>
      </c>
      <c r="E34" s="13">
        <v>1632128.99</v>
      </c>
      <c r="F34" s="13">
        <f t="shared" si="0"/>
        <v>1055710.5000000002</v>
      </c>
      <c r="G34" s="12">
        <f t="shared" si="1"/>
        <v>144250.80000000028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24388972.859999999</v>
      </c>
      <c r="D43" s="7">
        <f>SUM(D44+D49+D55+D63+D72+D78+D84+D91+D97)</f>
        <v>2714549.48</v>
      </c>
      <c r="E43" s="7">
        <f>SUM(E44+E49+E55+E63+E72+E78+E84+E91+E97)</f>
        <v>173534.59</v>
      </c>
      <c r="F43" s="7">
        <f t="shared" si="0"/>
        <v>26929987.75</v>
      </c>
      <c r="G43" s="8">
        <f t="shared" si="1"/>
        <v>2541014.8900000006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21433664.890000001</v>
      </c>
      <c r="D55" s="14">
        <f>SUM(D56:D62)</f>
        <v>2186058.63</v>
      </c>
      <c r="E55" s="14">
        <f>SUM(E56:E62)</f>
        <v>0</v>
      </c>
      <c r="F55" s="14">
        <f t="shared" si="0"/>
        <v>23619723.52</v>
      </c>
      <c r="G55" s="15">
        <f t="shared" si="1"/>
        <v>2186058.629999999</v>
      </c>
    </row>
    <row r="56" spans="1:7" x14ac:dyDescent="0.2">
      <c r="A56" s="9">
        <v>1231</v>
      </c>
      <c r="B56" s="26" t="s">
        <v>51</v>
      </c>
      <c r="C56" s="10">
        <v>0</v>
      </c>
      <c r="D56" s="10">
        <v>0</v>
      </c>
      <c r="E56" s="10">
        <v>0</v>
      </c>
      <c r="F56" s="10">
        <f t="shared" si="0"/>
        <v>0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2602148.98</v>
      </c>
      <c r="D58" s="10">
        <v>0</v>
      </c>
      <c r="E58" s="10">
        <v>0</v>
      </c>
      <c r="F58" s="10">
        <f t="shared" si="0"/>
        <v>2602148.98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0</v>
      </c>
      <c r="D59" s="10">
        <v>0</v>
      </c>
      <c r="E59" s="10">
        <v>0</v>
      </c>
      <c r="F59" s="10">
        <f t="shared" si="0"/>
        <v>0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18831515.91</v>
      </c>
      <c r="D60" s="10">
        <v>2186058.63</v>
      </c>
      <c r="E60" s="10">
        <v>0</v>
      </c>
      <c r="F60" s="10">
        <f t="shared" si="0"/>
        <v>21017574.539999999</v>
      </c>
      <c r="G60" s="11">
        <f t="shared" si="1"/>
        <v>2186058.629999999</v>
      </c>
    </row>
    <row r="61" spans="1:7" x14ac:dyDescent="0.2">
      <c r="A61" s="9">
        <v>1236</v>
      </c>
      <c r="B61" s="26" t="s">
        <v>56</v>
      </c>
      <c r="C61" s="10">
        <v>0</v>
      </c>
      <c r="D61" s="10">
        <v>0</v>
      </c>
      <c r="E61" s="10">
        <v>0</v>
      </c>
      <c r="F61" s="10">
        <f t="shared" si="0"/>
        <v>0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3561435.95</v>
      </c>
      <c r="D63" s="7">
        <f>SUM(D64:D71)</f>
        <v>512973.61</v>
      </c>
      <c r="E63" s="7">
        <f>SUM(E64:E71)</f>
        <v>0</v>
      </c>
      <c r="F63" s="7">
        <f t="shared" si="0"/>
        <v>4074409.56</v>
      </c>
      <c r="G63" s="8">
        <f t="shared" si="1"/>
        <v>512973.60999999987</v>
      </c>
    </row>
    <row r="64" spans="1:7" x14ac:dyDescent="0.2">
      <c r="A64" s="9">
        <v>1241</v>
      </c>
      <c r="B64" s="26" t="s">
        <v>59</v>
      </c>
      <c r="C64" s="10">
        <v>1279830.0900000001</v>
      </c>
      <c r="D64" s="10">
        <v>183206.98</v>
      </c>
      <c r="E64" s="10">
        <v>0</v>
      </c>
      <c r="F64" s="10">
        <f t="shared" si="0"/>
        <v>1463037.07</v>
      </c>
      <c r="G64" s="11">
        <f t="shared" si="1"/>
        <v>183206.97999999998</v>
      </c>
    </row>
    <row r="65" spans="1:7" x14ac:dyDescent="0.2">
      <c r="A65" s="9">
        <v>1242</v>
      </c>
      <c r="B65" s="26" t="s">
        <v>60</v>
      </c>
      <c r="C65" s="10">
        <v>13336.21</v>
      </c>
      <c r="D65" s="10">
        <v>4137.93</v>
      </c>
      <c r="E65" s="10">
        <v>0</v>
      </c>
      <c r="F65" s="10">
        <f t="shared" si="0"/>
        <v>17474.14</v>
      </c>
      <c r="G65" s="11">
        <f t="shared" si="1"/>
        <v>4137.93</v>
      </c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10">
        <f t="shared" si="0"/>
        <v>0</v>
      </c>
      <c r="G66" s="11">
        <f t="shared" si="1"/>
        <v>0</v>
      </c>
    </row>
    <row r="67" spans="1:7" x14ac:dyDescent="0.2">
      <c r="A67" s="9">
        <v>1244</v>
      </c>
      <c r="B67" s="26" t="s">
        <v>62</v>
      </c>
      <c r="C67" s="10">
        <v>873069.29</v>
      </c>
      <c r="D67" s="10">
        <v>170258.62</v>
      </c>
      <c r="E67" s="10">
        <v>0</v>
      </c>
      <c r="F67" s="10">
        <f t="shared" si="0"/>
        <v>1043327.91</v>
      </c>
      <c r="G67" s="11">
        <f t="shared" si="1"/>
        <v>170258.62</v>
      </c>
    </row>
    <row r="68" spans="1:7" x14ac:dyDescent="0.2">
      <c r="A68" s="9">
        <v>1245</v>
      </c>
      <c r="B68" s="26" t="s">
        <v>63</v>
      </c>
      <c r="C68" s="10">
        <v>94451.72</v>
      </c>
      <c r="D68" s="10">
        <v>0</v>
      </c>
      <c r="E68" s="10">
        <v>0</v>
      </c>
      <c r="F68" s="10">
        <f t="shared" ref="F68:F100" si="2">C68+D68-E68</f>
        <v>94451.72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1300748.6399999999</v>
      </c>
      <c r="D69" s="10">
        <v>155370.07999999999</v>
      </c>
      <c r="E69" s="10">
        <v>0</v>
      </c>
      <c r="F69" s="10">
        <f t="shared" si="2"/>
        <v>1456118.72</v>
      </c>
      <c r="G69" s="11">
        <f t="shared" si="3"/>
        <v>155370.08000000007</v>
      </c>
    </row>
    <row r="70" spans="1:7" x14ac:dyDescent="0.2">
      <c r="A70" s="9">
        <v>1247</v>
      </c>
      <c r="B70" s="26" t="s">
        <v>65</v>
      </c>
      <c r="C70" s="10">
        <v>0</v>
      </c>
      <c r="D70" s="10">
        <v>0</v>
      </c>
      <c r="E70" s="10">
        <v>0</v>
      </c>
      <c r="F70" s="10">
        <f t="shared" si="2"/>
        <v>0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331145</v>
      </c>
      <c r="D72" s="7">
        <f>SUM(D73:D77)</f>
        <v>15517.24</v>
      </c>
      <c r="E72" s="7">
        <f>SUM(E73:E77)</f>
        <v>0</v>
      </c>
      <c r="F72" s="7">
        <f t="shared" si="2"/>
        <v>346662.24</v>
      </c>
      <c r="G72" s="8">
        <f t="shared" si="3"/>
        <v>15517.239999999991</v>
      </c>
    </row>
    <row r="73" spans="1:7" x14ac:dyDescent="0.2">
      <c r="A73" s="9">
        <v>1251</v>
      </c>
      <c r="B73" s="26" t="s">
        <v>68</v>
      </c>
      <c r="C73" s="10">
        <v>331145</v>
      </c>
      <c r="D73" s="10">
        <v>15517.24</v>
      </c>
      <c r="E73" s="10">
        <v>0</v>
      </c>
      <c r="F73" s="10">
        <f t="shared" si="2"/>
        <v>346662.24</v>
      </c>
      <c r="G73" s="11">
        <f t="shared" si="3"/>
        <v>15517.239999999991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0</v>
      </c>
      <c r="D76" s="13">
        <v>0</v>
      </c>
      <c r="E76" s="13">
        <v>0</v>
      </c>
      <c r="F76" s="13">
        <f t="shared" si="2"/>
        <v>0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-937272.98</v>
      </c>
      <c r="D78" s="7">
        <f>SUM(D79:D83)</f>
        <v>0</v>
      </c>
      <c r="E78" s="7">
        <f>SUM(E79:E83)</f>
        <v>173534.59</v>
      </c>
      <c r="F78" s="7">
        <f t="shared" si="2"/>
        <v>-1110807.57</v>
      </c>
      <c r="G78" s="8">
        <f t="shared" si="3"/>
        <v>-173534.59000000008</v>
      </c>
    </row>
    <row r="79" spans="1:7" x14ac:dyDescent="0.2">
      <c r="A79" s="9">
        <v>1261</v>
      </c>
      <c r="B79" s="26" t="s">
        <v>98</v>
      </c>
      <c r="C79" s="13">
        <v>-1439.21</v>
      </c>
      <c r="D79" s="13">
        <v>0</v>
      </c>
      <c r="E79" s="13">
        <v>0</v>
      </c>
      <c r="F79" s="13">
        <f t="shared" si="2"/>
        <v>-1439.21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-901681.09</v>
      </c>
      <c r="D81" s="13">
        <v>0</v>
      </c>
      <c r="E81" s="13">
        <v>140420.09</v>
      </c>
      <c r="F81" s="13">
        <f t="shared" si="2"/>
        <v>-1042101.1799999999</v>
      </c>
      <c r="G81" s="12">
        <f t="shared" si="3"/>
        <v>-140420.08999999997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-34152.68</v>
      </c>
      <c r="D83" s="13">
        <v>0</v>
      </c>
      <c r="E83" s="13">
        <v>33114.5</v>
      </c>
      <c r="F83" s="13">
        <f t="shared" si="2"/>
        <v>-67267.179999999993</v>
      </c>
      <c r="G83" s="12">
        <f t="shared" si="3"/>
        <v>-33114.499999999993</v>
      </c>
    </row>
    <row r="84" spans="1:7" x14ac:dyDescent="0.2">
      <c r="A84" s="5">
        <v>1270</v>
      </c>
      <c r="B84" s="27" t="s">
        <v>77</v>
      </c>
      <c r="C84" s="7">
        <f>SUM(C85:C90)</f>
        <v>0</v>
      </c>
      <c r="D84" s="7">
        <f>SUM(D85:D90)</f>
        <v>0</v>
      </c>
      <c r="E84" s="7">
        <f>SUM(E85:E90)</f>
        <v>0</v>
      </c>
      <c r="F84" s="7">
        <f t="shared" si="2"/>
        <v>0</v>
      </c>
      <c r="G84" s="8">
        <f t="shared" si="3"/>
        <v>0</v>
      </c>
    </row>
    <row r="85" spans="1:7" x14ac:dyDescent="0.2">
      <c r="A85" s="9">
        <v>1271</v>
      </c>
      <c r="B85" s="26" t="s">
        <v>78</v>
      </c>
      <c r="C85" s="13">
        <v>0</v>
      </c>
      <c r="D85" s="13">
        <v>0</v>
      </c>
      <c r="E85" s="13">
        <v>0</v>
      </c>
      <c r="F85" s="13">
        <f t="shared" si="2"/>
        <v>0</v>
      </c>
      <c r="G85" s="12">
        <f t="shared" si="3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9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 t="s">
        <v>111</v>
      </c>
      <c r="C106" s="34"/>
      <c r="D106" s="36" t="s">
        <v>111</v>
      </c>
    </row>
    <row r="107" spans="1:7" ht="22.5" x14ac:dyDescent="0.2">
      <c r="A107" s="34"/>
      <c r="B107" s="37" t="s">
        <v>112</v>
      </c>
      <c r="C107" s="38"/>
      <c r="D107" s="37" t="s">
        <v>112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113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118</v>
      </c>
    </row>
    <row r="6" spans="1:1" ht="11.25" customHeight="1" x14ac:dyDescent="0.2">
      <c r="A6" s="20" t="s">
        <v>119</v>
      </c>
    </row>
    <row r="7" spans="1:1" x14ac:dyDescent="0.2">
      <c r="A7" s="20" t="s">
        <v>120</v>
      </c>
    </row>
    <row r="8" spans="1:1" x14ac:dyDescent="0.2">
      <c r="A8" s="20" t="s">
        <v>121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</cp:lastModifiedBy>
  <dcterms:created xsi:type="dcterms:W3CDTF">2014-02-09T04:04:15Z</dcterms:created>
  <dcterms:modified xsi:type="dcterms:W3CDTF">2018-01-30T20:21:25Z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